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<sst xmlns="http://schemas.openxmlformats.org/spreadsheetml/2006/main" count="728" uniqueCount="67">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</sst>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left" wrapText="1" indent="1"/>
    </xf>
    <xf numFmtId="196" fontId="10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196" fontId="10" fillId="35" borderId="10" xfId="0" applyNumberFormat="1" applyFont="1" applyFill="1" applyBorder="1" applyAlignment="1">
      <alignment/>
    </xf>
    <xf numFmtId="196" fontId="10" fillId="35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196" fontId="2" fillId="35" borderId="10" xfId="0" applyNumberFormat="1" applyFont="1" applyFill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36" sqref="D3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99179.62557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v>4920.2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87" t="s">
        <v>14</v>
      </c>
      <c r="B9" s="88">
        <f aca="true" t="shared" si="0" ref="B9:AD9">B10+B15+B24+B33+B47+B52+B54+B61+B62+B71+B72+B88+B76+B81+B83+B82+B69+B89+B90+B91+B70+B40+B92</f>
        <v>162255.6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8277.1</v>
      </c>
      <c r="N9" s="24">
        <f t="shared" si="0"/>
        <v>3335.7799999999997</v>
      </c>
      <c r="O9" s="24">
        <f t="shared" si="0"/>
        <v>4091.1699999999996</v>
      </c>
      <c r="P9" s="24">
        <f t="shared" si="0"/>
        <v>522.5</v>
      </c>
      <c r="Q9" s="24">
        <f t="shared" si="0"/>
        <v>3470.8999999999996</v>
      </c>
      <c r="R9" s="24">
        <f t="shared" si="0"/>
        <v>5854.83</v>
      </c>
      <c r="S9" s="24">
        <f t="shared" si="0"/>
        <v>2618.1</v>
      </c>
      <c r="T9" s="24">
        <f t="shared" si="0"/>
        <v>8042.1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81098.90999999999</v>
      </c>
      <c r="AG9" s="50">
        <f>AG10+AG15+AG24+AG33+AG47+AG52+AG54+AG61+AG62+AG71+AG72+AG76+AG88+AG81+AG83+AG82+AG69+AG89+AG91+AG90+AG70+AG40+AG92</f>
        <v>170976.39</v>
      </c>
      <c r="AH9" s="49"/>
      <c r="AI9" s="49"/>
    </row>
    <row r="10" spans="1:33" ht="15.75">
      <c r="A10" s="84" t="s">
        <v>4</v>
      </c>
      <c r="B10" s="83">
        <f>13353.2-200</f>
        <v>13153.2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6381.25</v>
      </c>
      <c r="AG10" s="27">
        <f>B10+C10-AF10</f>
        <v>34485.75</v>
      </c>
    </row>
    <row r="11" spans="1:33" ht="15.75">
      <c r="A11" s="82" t="s">
        <v>5</v>
      </c>
      <c r="B11" s="83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5741.9</v>
      </c>
      <c r="AG11" s="27">
        <f>B11+C11-AF11</f>
        <v>32209.299999999996</v>
      </c>
    </row>
    <row r="12" spans="1:33" ht="15.75">
      <c r="A12" s="82" t="s">
        <v>2</v>
      </c>
      <c r="B12" s="86">
        <f>67.6-265.3</f>
        <v>-197.70000000000002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65.1</v>
      </c>
      <c r="AG12" s="27">
        <f>B12+C12-AF12</f>
        <v>226.09999999999994</v>
      </c>
    </row>
    <row r="13" spans="1:33" ht="15.75" hidden="1">
      <c r="A13" s="82" t="s">
        <v>16</v>
      </c>
      <c r="B13" s="83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82" t="s">
        <v>23</v>
      </c>
      <c r="B14" s="83">
        <f aca="true" t="shared" si="2" ref="B14:AD14">B10-B11-B12</f>
        <v>576.7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574.2499999999998</v>
      </c>
      <c r="AG14" s="27">
        <f>AG10-AG11-AG12-AG13</f>
        <v>2050.3500000000045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15816.259999999998</v>
      </c>
      <c r="AG15" s="27">
        <f aca="true" t="shared" si="3" ref="AG15:AG31">B15+C15-AF15</f>
        <v>43872.44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20057.8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12597.3</v>
      </c>
      <c r="AG17" s="27">
        <f t="shared" si="3"/>
        <v>29831.7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771.6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985.0999999999999</v>
      </c>
      <c r="AG20" s="27">
        <f t="shared" si="3"/>
        <v>7135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618.8000000000001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1042.8600000000006</v>
      </c>
      <c r="AG23" s="27">
        <f t="shared" si="3"/>
        <v>5486.540000000001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15126.169999999998</v>
      </c>
      <c r="AG24" s="27">
        <f t="shared" si="3"/>
        <v>32782.53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13033.800000000001</v>
      </c>
      <c r="AG25" s="71">
        <f t="shared" si="3"/>
        <v>10381.000000000002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15126.169999999998</v>
      </c>
      <c r="AG32" s="27">
        <f>AG24</f>
        <v>32782.53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477.6</v>
      </c>
      <c r="AG33" s="27">
        <f aca="true" t="shared" si="6" ref="AG33:AG38">B33+C33-AF33</f>
        <v>2475.7999999999997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110.4</v>
      </c>
      <c r="AG34" s="27">
        <f t="shared" si="6"/>
        <v>157.69999999999996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152.9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115.39999999999986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365.27</v>
      </c>
      <c r="AG40" s="27">
        <f aca="true" t="shared" si="8" ref="AG40:AG45">B40+C40-AF40</f>
        <v>798.53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334.8</v>
      </c>
      <c r="AG41" s="27">
        <f t="shared" si="8"/>
        <v>660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5.4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18.46999999999997</v>
      </c>
      <c r="AG46" s="27">
        <f>AG40-AG41-AG42-AG43-AG44-AG45</f>
        <v>19.42999999999998</v>
      </c>
    </row>
    <row r="47" spans="1:33" ht="17.25" customHeight="1">
      <c r="A47" s="4" t="s">
        <v>43</v>
      </c>
      <c r="B47" s="36">
        <f>804.1+8.7</f>
        <v>812.8000000000001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476.6</v>
      </c>
      <c r="AG47" s="27">
        <f>B47+C47-AF47</f>
        <v>1935.8000000000002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3" t="s">
        <v>16</v>
      </c>
      <c r="B49" s="22">
        <f>631.4+8.7</f>
        <v>640.1</v>
      </c>
      <c r="C49" s="22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308.2</v>
      </c>
      <c r="AG49" s="27">
        <f>B49+C49-AF49</f>
        <v>1565.3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134.4</v>
      </c>
      <c r="AG51" s="27">
        <f>AG47-AG49-AG48</f>
        <v>363.5000000000002</v>
      </c>
    </row>
    <row r="52" spans="1:33" ht="15" customHeight="1">
      <c r="A52" s="4" t="s">
        <v>0</v>
      </c>
      <c r="B52" s="22">
        <f>5645.4+165-200</f>
        <v>5610.4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5961.849999999999</v>
      </c>
      <c r="AG52" s="27">
        <f aca="true" t="shared" si="12" ref="AG52:AG59">B52+C52-AF52</f>
        <v>1798.75</v>
      </c>
    </row>
    <row r="53" spans="1:33" ht="15" customHeight="1">
      <c r="A53" s="82" t="s">
        <v>2</v>
      </c>
      <c r="B53" s="83">
        <v>748.7</v>
      </c>
      <c r="C53" s="83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128.79999999999995</v>
      </c>
    </row>
    <row r="54" spans="1:34" ht="15.75">
      <c r="A54" s="84" t="s">
        <v>9</v>
      </c>
      <c r="B54" s="85">
        <f>2543.1-58.9</f>
        <v>2484.2</v>
      </c>
      <c r="C54" s="83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1443.6399999999999</v>
      </c>
      <c r="AG54" s="22">
        <f t="shared" si="12"/>
        <v>2921.06</v>
      </c>
      <c r="AH54" s="6"/>
    </row>
    <row r="55" spans="1:34" ht="15.75">
      <c r="A55" s="82" t="s">
        <v>5</v>
      </c>
      <c r="B55" s="83">
        <v>2002</v>
      </c>
      <c r="C55" s="83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883.1</v>
      </c>
      <c r="AG55" s="22">
        <f t="shared" si="12"/>
        <v>2122.4</v>
      </c>
      <c r="AH55" s="6"/>
    </row>
    <row r="56" spans="1:34" ht="15" customHeight="1" hidden="1">
      <c r="A56" s="82" t="s">
        <v>1</v>
      </c>
      <c r="B56" s="83"/>
      <c r="C56" s="83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82" t="s">
        <v>2</v>
      </c>
      <c r="B57" s="86">
        <f>30-1.7</f>
        <v>28.3</v>
      </c>
      <c r="C57" s="83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12.6</v>
      </c>
      <c r="AG57" s="22">
        <f t="shared" si="12"/>
        <v>109.2</v>
      </c>
    </row>
    <row r="58" spans="1:33" ht="15.75">
      <c r="A58" s="82" t="s">
        <v>16</v>
      </c>
      <c r="B58" s="86">
        <v>0</v>
      </c>
      <c r="C58" s="83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82" t="s">
        <v>15</v>
      </c>
      <c r="B59" s="83"/>
      <c r="C59" s="83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82" t="s">
        <v>23</v>
      </c>
      <c r="B60" s="83">
        <f aca="true" t="shared" si="13" ref="B60:AD60">B54-B55-B57-B59-B56-B58</f>
        <v>453.8999999999998</v>
      </c>
      <c r="C60" s="83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547.9399999999998</v>
      </c>
      <c r="AG60" s="22">
        <f>AG54-AG55-AG57-AG59-AG56-AG58</f>
        <v>689.4599999999998</v>
      </c>
    </row>
    <row r="61" spans="1:33" ht="15" customHeight="1">
      <c r="A61" s="77" t="s">
        <v>10</v>
      </c>
      <c r="B61" s="78">
        <v>464.2</v>
      </c>
      <c r="C61" s="78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594.5999999999999</v>
      </c>
    </row>
    <row r="62" spans="1:33" ht="15" customHeight="1">
      <c r="A62" s="77" t="s">
        <v>11</v>
      </c>
      <c r="B62" s="78">
        <f>1330.4+18.8</f>
        <v>1349.2</v>
      </c>
      <c r="C62" s="78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706.4</v>
      </c>
      <c r="AG62" s="22">
        <f t="shared" si="15"/>
        <v>1769.5</v>
      </c>
    </row>
    <row r="63" spans="1:34" ht="15.75">
      <c r="A63" s="79" t="s">
        <v>5</v>
      </c>
      <c r="B63" s="78">
        <v>988.1</v>
      </c>
      <c r="C63" s="78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386.5</v>
      </c>
      <c r="AG63" s="22">
        <f t="shared" si="15"/>
        <v>1187.4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51.8</v>
      </c>
      <c r="C65" s="78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</v>
      </c>
      <c r="AG65" s="22">
        <f t="shared" si="15"/>
        <v>130.6</v>
      </c>
      <c r="AH65" s="6"/>
    </row>
    <row r="66" spans="1:33" ht="15.75">
      <c r="A66" s="79" t="s">
        <v>2</v>
      </c>
      <c r="B66" s="78">
        <v>13.4</v>
      </c>
      <c r="C66" s="78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2.7</v>
      </c>
      <c r="AG66" s="22">
        <f t="shared" si="15"/>
        <v>81.60000000000001</v>
      </c>
    </row>
    <row r="67" spans="1:33" ht="15.75">
      <c r="A67" s="79" t="s">
        <v>16</v>
      </c>
      <c r="B67" s="78">
        <v>43.2</v>
      </c>
      <c r="C67" s="78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79" t="s">
        <v>23</v>
      </c>
      <c r="B68" s="78">
        <f aca="true" t="shared" si="16" ref="B68:AD68">B62-B63-B66-B67-B65-B64</f>
        <v>252.70000000000005</v>
      </c>
      <c r="C68" s="78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302.19999999999993</v>
      </c>
      <c r="AG68" s="22">
        <f>AG62-AG63-AG66-AG67-AG65-AG64</f>
        <v>323.39999999999986</v>
      </c>
    </row>
    <row r="69" spans="1:33" ht="31.5">
      <c r="A69" s="77" t="s">
        <v>46</v>
      </c>
      <c r="B69" s="78">
        <f>3109.6-200</f>
        <v>2909.6</v>
      </c>
      <c r="C69" s="78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-112.5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824.9+34.9</f>
        <v>859.8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149.79999999999973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</f>
        <v>950.6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327.59000000000003</v>
      </c>
      <c r="AG72" s="30">
        <f t="shared" si="17"/>
        <v>4551.61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3" s="11" customFormat="1" ht="15.75">
      <c r="A81" s="12" t="s">
        <v>50</v>
      </c>
      <c r="B81" s="22">
        <f>1</f>
        <v>1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2663+100.1</f>
        <v>2763.1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1719.3999999999999</v>
      </c>
      <c r="AG89" s="22">
        <f t="shared" si="17"/>
        <v>2134.9000000000005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</f>
        <v>63412.799999999996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>
        <v>1785.08</v>
      </c>
      <c r="O92" s="22">
        <v>3361.24</v>
      </c>
      <c r="P92" s="22"/>
      <c r="Q92" s="22">
        <v>2135.7</v>
      </c>
      <c r="R92" s="22">
        <v>2288.87</v>
      </c>
      <c r="S92" s="26">
        <v>1770.1</v>
      </c>
      <c r="T92" s="26">
        <v>551.3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25657.579999999998</v>
      </c>
      <c r="AG92" s="22">
        <f t="shared" si="17"/>
        <v>37755.22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162255.6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8277.1</v>
      </c>
      <c r="N94" s="42">
        <f>N10+N15+N24+N33+N47+N52+N54+N61+N62+N69+N71+N72+N76+N81+N82+N83+N88+N89+N90+N91+N40+N92+N70</f>
        <v>3335.7799999999997</v>
      </c>
      <c r="O94" s="42">
        <f t="shared" si="18"/>
        <v>4091.1699999999996</v>
      </c>
      <c r="P94" s="42">
        <f t="shared" si="18"/>
        <v>522.5</v>
      </c>
      <c r="Q94" s="42">
        <f t="shared" si="18"/>
        <v>3470.8999999999996</v>
      </c>
      <c r="R94" s="42">
        <f t="shared" si="18"/>
        <v>5854.83</v>
      </c>
      <c r="S94" s="42">
        <f t="shared" si="18"/>
        <v>2618.1</v>
      </c>
      <c r="T94" s="42">
        <f t="shared" si="18"/>
        <v>8042.1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81098.90999999999</v>
      </c>
      <c r="AG94" s="58">
        <f>AG10+AG15+AG24+AG33+AG47+AG52+AG54+AG61+AG62+AG69+AG71+AG72+AG76+AG81+AG82+AG83+AG88+AG89+AG90+AG91+AG70+AG40+AG92</f>
        <v>170976.38999999998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20207.300000000003</v>
      </c>
      <c r="AG95" s="27">
        <f>B95+C95-AF95</f>
        <v>66177.5</v>
      </c>
    </row>
    <row r="96" spans="1:33" ht="15.75">
      <c r="A96" s="3" t="s">
        <v>2</v>
      </c>
      <c r="B96" s="22">
        <f aca="true" t="shared" si="20" ref="B96:AD96">B12+B20+B29+B36+B57+B66+B44+B80+B74+B53</f>
        <v>2879.9000000000005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1818.8</v>
      </c>
      <c r="AG96" s="27">
        <f>B96+C96-AF96</f>
        <v>8866.7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515.5999999999999</v>
      </c>
      <c r="AG98" s="27">
        <f>B98+C98-AF98</f>
        <v>1066.2</v>
      </c>
    </row>
    <row r="99" spans="1:33" ht="15.75">
      <c r="A99" s="3" t="s">
        <v>16</v>
      </c>
      <c r="B99" s="22">
        <f aca="true" t="shared" si="23" ref="B99:X99">B21+B30+B49+B37+B58+B13+B75+B67</f>
        <v>2686.6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1339.3999999999999</v>
      </c>
      <c r="AG99" s="27">
        <f>B99+C99-AF99</f>
        <v>4555.900000000001</v>
      </c>
    </row>
    <row r="100" spans="1:33" ht="12.75">
      <c r="A100" s="1" t="s">
        <v>35</v>
      </c>
      <c r="B100" s="2">
        <f aca="true" t="shared" si="25" ref="B100:AD100">B94-B95-B96-B97-B98-B99</f>
        <v>115926.00000000001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885.5</v>
      </c>
      <c r="N100" s="2">
        <f t="shared" si="25"/>
        <v>2867.3799999999997</v>
      </c>
      <c r="O100" s="2">
        <f t="shared" si="25"/>
        <v>3995.7699999999995</v>
      </c>
      <c r="P100" s="2">
        <f t="shared" si="25"/>
        <v>477</v>
      </c>
      <c r="Q100" s="2">
        <f t="shared" si="25"/>
        <v>3248.7</v>
      </c>
      <c r="R100" s="2">
        <f t="shared" si="25"/>
        <v>4923.73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57217.80999999998</v>
      </c>
      <c r="AG100" s="2">
        <f>AG94-AG95-AG96-AG97-AG98-AG99</f>
        <v>90281.29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2017-07-25T12:02:55Z</dcterms:modified>
  <cp:category/>
  <cp:version/>
  <cp:contentType/>
  <cp:contentStatus/>
</cp:coreProperties>
</file>